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7815" activeTab="0"/>
  </bookViews>
  <sheets>
    <sheet name="LC Calc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<sst xmlns="http://schemas.openxmlformats.org/spreadsheetml/2006/main" count="71" uniqueCount="29">
  <si>
    <t>Oscillator Worksheet</t>
  </si>
  <si>
    <t>Given an oscillator, measure the frequency</t>
  </si>
  <si>
    <t>f =</t>
  </si>
  <si>
    <t>Parallel Capacitors</t>
  </si>
  <si>
    <t>C1</t>
  </si>
  <si>
    <t>C2</t>
  </si>
  <si>
    <t>C3</t>
  </si>
  <si>
    <t>C4</t>
  </si>
  <si>
    <t>Series Capacitors</t>
  </si>
  <si>
    <t>Total</t>
  </si>
  <si>
    <t>Total Cap</t>
  </si>
  <si>
    <t>MHz</t>
  </si>
  <si>
    <t>pF</t>
  </si>
  <si>
    <t>uH</t>
  </si>
  <si>
    <t>Measured</t>
  </si>
  <si>
    <t>Required</t>
  </si>
  <si>
    <t>f=</t>
  </si>
  <si>
    <t>C=</t>
  </si>
  <si>
    <t>Tune</t>
  </si>
  <si>
    <t>L=</t>
  </si>
  <si>
    <t>From</t>
  </si>
  <si>
    <t>To</t>
  </si>
  <si>
    <t>Working Calcs</t>
  </si>
  <si>
    <t>1/C</t>
  </si>
  <si>
    <t>pF   to</t>
  </si>
  <si>
    <t>Tune Series Calc</t>
  </si>
  <si>
    <t>Main Tune Lower end</t>
  </si>
  <si>
    <t>Main Tune upper cap</t>
  </si>
  <si>
    <t>Series cap with tune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</si>
</sst>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3">
      <selection activeCell="M23" sqref="M23"/>
    </sheetView>
  </sheetViews>
  <sheetFormatPr defaultColWidth="9.140625" defaultRowHeight="12.75"/>
  <sheetData>
    <row r="1" ht="12.75">
      <c r="A1" t="s">
        <v>0</v>
      </c>
    </row>
    <row r="3" ht="12.75">
      <c r="A3" t="s">
        <v>1</v>
      </c>
    </row>
    <row r="4" spans="1:11" ht="12.75">
      <c r="A4" s="2" t="s">
        <v>14</v>
      </c>
      <c r="F4" s="2" t="s">
        <v>15</v>
      </c>
      <c r="J4" t="s">
        <v>20</v>
      </c>
      <c r="K4" t="s">
        <v>21</v>
      </c>
    </row>
    <row r="5" spans="1:11" ht="12.75">
      <c r="A5" s="2" t="s">
        <v>2</v>
      </c>
      <c r="B5" s="1">
        <v>6.5</v>
      </c>
      <c r="C5" t="s">
        <v>11</v>
      </c>
      <c r="F5" s="2" t="s">
        <v>16</v>
      </c>
      <c r="G5" s="1">
        <v>7</v>
      </c>
      <c r="I5" s="2" t="s">
        <v>16</v>
      </c>
      <c r="J5" s="1">
        <v>7</v>
      </c>
      <c r="K5" s="1">
        <v>7.3</v>
      </c>
    </row>
    <row r="6" ht="12.75">
      <c r="I6" s="2"/>
    </row>
    <row r="7" spans="1:11" ht="12.75">
      <c r="A7" s="2" t="s">
        <v>8</v>
      </c>
      <c r="F7" s="2" t="s">
        <v>19</v>
      </c>
      <c r="G7">
        <f>B21</f>
        <v>1.8039013907595454</v>
      </c>
      <c r="H7" t="s">
        <v>13</v>
      </c>
      <c r="I7" s="2" t="s">
        <v>19</v>
      </c>
      <c r="J7">
        <f>$B$21</f>
        <v>1.8039013907595454</v>
      </c>
      <c r="K7">
        <f>$B$21</f>
        <v>1.8039013907595454</v>
      </c>
    </row>
    <row r="8" spans="1:4" ht="12.75">
      <c r="A8" t="s">
        <v>4</v>
      </c>
      <c r="B8">
        <v>4.7</v>
      </c>
      <c r="C8" t="s">
        <v>12</v>
      </c>
      <c r="D8">
        <f>1/B8</f>
        <v>0.2127659574468085</v>
      </c>
    </row>
    <row r="9" spans="1:11" ht="12.75">
      <c r="A9" t="s">
        <v>5</v>
      </c>
      <c r="B9">
        <v>4.7</v>
      </c>
      <c r="C9" t="s">
        <v>12</v>
      </c>
      <c r="D9">
        <f>1/B9</f>
        <v>0.2127659574468085</v>
      </c>
      <c r="F9" s="2" t="s">
        <v>17</v>
      </c>
      <c r="G9" s="3">
        <f>25330/(G5*G5*G7)</f>
        <v>286.5670918367347</v>
      </c>
      <c r="I9" s="2" t="s">
        <v>17</v>
      </c>
      <c r="J9" s="3">
        <f>25330/(J5*J5*J7)</f>
        <v>286.5670918367347</v>
      </c>
      <c r="K9" s="3">
        <f>25330/(K5*K5*K7)</f>
        <v>263.49760743103775</v>
      </c>
    </row>
    <row r="10" spans="1:3" ht="12.75">
      <c r="A10" t="s">
        <v>6</v>
      </c>
      <c r="C10" t="s">
        <v>12</v>
      </c>
    </row>
    <row r="11" spans="1:3" ht="12.75">
      <c r="A11" t="s">
        <v>9</v>
      </c>
      <c r="B11">
        <f>1/(D8+D9+D10)</f>
        <v>2.35</v>
      </c>
      <c r="C11" t="s">
        <v>12</v>
      </c>
    </row>
    <row r="12" ht="12.75">
      <c r="E12" s="2" t="s">
        <v>22</v>
      </c>
    </row>
    <row r="13" spans="1:10" ht="12.75">
      <c r="A13" s="2" t="s">
        <v>3</v>
      </c>
      <c r="E13" s="2" t="s">
        <v>8</v>
      </c>
      <c r="J13" t="s">
        <v>23</v>
      </c>
    </row>
    <row r="14" spans="1:10" ht="12.75">
      <c r="A14" t="s">
        <v>18</v>
      </c>
      <c r="B14">
        <v>30</v>
      </c>
      <c r="C14" t="s">
        <v>12</v>
      </c>
      <c r="E14" t="s">
        <v>4</v>
      </c>
      <c r="F14">
        <v>4.7</v>
      </c>
      <c r="G14" t="s">
        <v>12</v>
      </c>
      <c r="J14">
        <f>1/F14</f>
        <v>0.2127659574468085</v>
      </c>
    </row>
    <row r="15" spans="1:10" ht="12.75">
      <c r="A15" t="s">
        <v>5</v>
      </c>
      <c r="B15">
        <v>150</v>
      </c>
      <c r="C15" t="s">
        <v>12</v>
      </c>
      <c r="E15" t="s">
        <v>5</v>
      </c>
      <c r="F15">
        <v>4.7</v>
      </c>
      <c r="G15" t="s">
        <v>12</v>
      </c>
      <c r="J15">
        <f>1/F15</f>
        <v>0.2127659574468085</v>
      </c>
    </row>
    <row r="16" spans="1:7" ht="12.75">
      <c r="A16" t="s">
        <v>6</v>
      </c>
      <c r="B16">
        <v>150</v>
      </c>
      <c r="C16" t="s">
        <v>12</v>
      </c>
      <c r="E16" t="s">
        <v>6</v>
      </c>
      <c r="G16" t="s">
        <v>12</v>
      </c>
    </row>
    <row r="17" spans="1:7" ht="12.75">
      <c r="A17" t="s">
        <v>9</v>
      </c>
      <c r="B17">
        <f>SUM(B14:B16)</f>
        <v>330</v>
      </c>
      <c r="E17" t="s">
        <v>9</v>
      </c>
      <c r="F17">
        <f>1/(J14+J15+J16)</f>
        <v>2.35</v>
      </c>
      <c r="G17" t="s">
        <v>12</v>
      </c>
    </row>
    <row r="19" spans="1:10" ht="12.75">
      <c r="A19" t="s">
        <v>10</v>
      </c>
      <c r="B19">
        <f>B17+B11</f>
        <v>332.35</v>
      </c>
      <c r="C19" t="s">
        <v>12</v>
      </c>
      <c r="E19" s="2" t="s">
        <v>3</v>
      </c>
      <c r="J19" t="s">
        <v>25</v>
      </c>
    </row>
    <row r="20" spans="5:13" ht="12.75">
      <c r="E20" t="s">
        <v>18</v>
      </c>
      <c r="F20">
        <f>1/(L21+L22)</f>
        <v>29.72972972972973</v>
      </c>
      <c r="G20" t="s">
        <v>24</v>
      </c>
      <c r="H20">
        <f>1/(L20+L22)</f>
        <v>4.342105263157895</v>
      </c>
      <c r="I20" t="s">
        <v>12</v>
      </c>
      <c r="J20">
        <v>5</v>
      </c>
      <c r="L20">
        <f>1/J20</f>
        <v>0.2</v>
      </c>
      <c r="M20" t="s">
        <v>26</v>
      </c>
    </row>
    <row r="21" spans="1:13" ht="12.75">
      <c r="A21" s="2" t="s">
        <v>19</v>
      </c>
      <c r="B21" s="3">
        <f>25330/(B5*B5*B19)</f>
        <v>1.8039013907595454</v>
      </c>
      <c r="C21" t="s">
        <v>13</v>
      </c>
      <c r="E21" t="s">
        <v>5</v>
      </c>
      <c r="F21">
        <v>150</v>
      </c>
      <c r="G21" t="s">
        <v>12</v>
      </c>
      <c r="H21">
        <v>150</v>
      </c>
      <c r="I21" t="s">
        <v>12</v>
      </c>
      <c r="J21">
        <v>300</v>
      </c>
      <c r="K21" t="s">
        <v>12</v>
      </c>
      <c r="L21">
        <f>1/J21</f>
        <v>0.0033333333333333335</v>
      </c>
      <c r="M21" t="s">
        <v>27</v>
      </c>
    </row>
    <row r="22" spans="5:13" ht="12.75">
      <c r="E22" t="s">
        <v>6</v>
      </c>
      <c r="F22">
        <v>105</v>
      </c>
      <c r="G22" t="s">
        <v>12</v>
      </c>
      <c r="H22">
        <v>105</v>
      </c>
      <c r="I22" t="s">
        <v>12</v>
      </c>
      <c r="J22">
        <v>33</v>
      </c>
      <c r="K22" t="s">
        <v>12</v>
      </c>
      <c r="L22">
        <f>1/J22</f>
        <v>0.030303030303030304</v>
      </c>
      <c r="M22" t="s">
        <v>28</v>
      </c>
    </row>
    <row r="23" spans="5:8" ht="12.75">
      <c r="E23" t="s">
        <v>7</v>
      </c>
      <c r="F23">
        <v>0</v>
      </c>
      <c r="H23">
        <v>0</v>
      </c>
    </row>
    <row r="24" spans="5:9" ht="12.75">
      <c r="E24" t="s">
        <v>9</v>
      </c>
      <c r="F24">
        <f>SUM(F20:F23)</f>
        <v>284.72972972972974</v>
      </c>
      <c r="G24" t="s">
        <v>12</v>
      </c>
      <c r="H24">
        <f>SUM(H20:H23)</f>
        <v>259.3421052631579</v>
      </c>
      <c r="I24" t="s">
        <v>12</v>
      </c>
    </row>
    <row r="26" spans="5:9" ht="12.75">
      <c r="E26" t="s">
        <v>10</v>
      </c>
      <c r="F26" s="4">
        <f>F24+F17</f>
        <v>287.07972972972976</v>
      </c>
      <c r="G26" t="s">
        <v>12</v>
      </c>
      <c r="H26" s="4">
        <f>H24+F17</f>
        <v>261.69210526315794</v>
      </c>
      <c r="I26" t="s">
        <v>12</v>
      </c>
    </row>
    <row r="28" spans="5:8" ht="12.75">
      <c r="E28" s="2" t="s">
        <v>16</v>
      </c>
      <c r="F28">
        <f>10^3/(2*3.14159*SQRT($G$7*F26))</f>
        <v>6.993794020539998</v>
      </c>
      <c r="H28">
        <f>10^3/(2*3.14159*SQRT($G$7*H26))</f>
        <v>7.325188269597393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chris.e.thompson</dc:creator>
  <cp:keywords/>
  <dc:description/>
  <cp:lastModifiedBy>chris.e.thompson</cp:lastModifiedBy>
  <dcterms:created xsi:type="dcterms:W3CDTF">2009-05-11T17:52:57Z</dcterms:created>
  <dcterms:modified xsi:type="dcterms:W3CDTF">2012-01-29T22:53:27Z</dcterms:modified>
  <cp:category/>
  <cp:version/>
  <cp:contentType/>
  <cp:contentStatus/>
</cp:coreProperties>
</file>